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15" windowHeight="9975" activeTab="0"/>
  </bookViews>
  <sheets>
    <sheet name="Feuil9" sheetId="1" r:id="rId1"/>
  </sheets>
  <definedNames/>
  <calcPr fullCalcOnLoad="1"/>
</workbook>
</file>

<file path=xl/sharedStrings.xml><?xml version="1.0" encoding="utf-8"?>
<sst xmlns="http://schemas.openxmlformats.org/spreadsheetml/2006/main" count="116" uniqueCount="27">
  <si>
    <t>Total amount of assets (in billions of 2010 dollars) by wealth class</t>
  </si>
  <si>
    <t>Vehicles</t>
  </si>
  <si>
    <t>Primary residence</t>
  </si>
  <si>
    <t>Other residential property</t>
  </si>
  <si>
    <t>Equity in nonresidential property</t>
  </si>
  <si>
    <t>Business
equity</t>
  </si>
  <si>
    <t>Other non financial</t>
  </si>
  <si>
    <t>Transaction accounts</t>
  </si>
  <si>
    <t>Certificates of deposit</t>
  </si>
  <si>
    <t>Savings bonds</t>
  </si>
  <si>
    <t>Bonds</t>
  </si>
  <si>
    <t>Stocks</t>
  </si>
  <si>
    <t>Pooled
investment
funds</t>
  </si>
  <si>
    <t>Retirement  accounts</t>
  </si>
  <si>
    <t>Cash
value
life
insurance</t>
  </si>
  <si>
    <t>Other managed assets</t>
  </si>
  <si>
    <t>Other financial</t>
  </si>
  <si>
    <t>Total</t>
  </si>
  <si>
    <t>Less than 25</t>
  </si>
  <si>
    <t>25–49.9</t>
  </si>
  <si>
    <t>50–74.9</t>
  </si>
  <si>
    <t>75–89.9</t>
  </si>
  <si>
    <t>90–100</t>
  </si>
  <si>
    <t>Variation in total amount of assets between 2007 and 2010 (in billions of 2010 dollars) by wealth class</t>
  </si>
  <si>
    <t>2007-2010</t>
  </si>
  <si>
    <t>Total (in %)</t>
  </si>
  <si>
    <t>Composition of assets by wealth class (in %)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</si>
</sst>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5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0" xfId="0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9" fontId="0" fillId="0" borderId="0" xfId="50" applyFont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4" fillId="0" borderId="18" xfId="0" applyFont="1" applyBorder="1" applyAlignment="1">
      <alignment vertical="top"/>
    </xf>
    <xf numFmtId="3" fontId="0" fillId="0" borderId="19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4" fillId="0" borderId="0" xfId="0" applyFont="1" applyBorder="1" applyAlignment="1">
      <alignment vertical="top"/>
    </xf>
    <xf numFmtId="3" fontId="0" fillId="0" borderId="0" xfId="0" applyNumberFormat="1" applyAlignment="1">
      <alignment horizontal="center"/>
    </xf>
    <xf numFmtId="0" fontId="0" fillId="33" borderId="0" xfId="0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" fontId="0" fillId="0" borderId="11" xfId="50" applyNumberFormat="1" applyFont="1" applyBorder="1" applyAlignment="1">
      <alignment horizontal="center"/>
    </xf>
    <xf numFmtId="1" fontId="0" fillId="0" borderId="12" xfId="50" applyNumberFormat="1" applyFont="1" applyBorder="1" applyAlignment="1">
      <alignment horizontal="center"/>
    </xf>
    <xf numFmtId="1" fontId="0" fillId="0" borderId="13" xfId="50" applyNumberFormat="1" applyFont="1" applyBorder="1" applyAlignment="1">
      <alignment horizontal="center"/>
    </xf>
    <xf numFmtId="9" fontId="0" fillId="0" borderId="14" xfId="50" applyFont="1" applyBorder="1" applyAlignment="1">
      <alignment horizontal="center"/>
    </xf>
    <xf numFmtId="10" fontId="0" fillId="0" borderId="0" xfId="50" applyNumberFormat="1" applyFont="1" applyAlignment="1">
      <alignment horizontal="center"/>
    </xf>
    <xf numFmtId="1" fontId="0" fillId="0" borderId="15" xfId="50" applyNumberFormat="1" applyFont="1" applyBorder="1" applyAlignment="1">
      <alignment horizontal="center"/>
    </xf>
    <xf numFmtId="1" fontId="20" fillId="0" borderId="0" xfId="50" applyNumberFormat="1" applyFont="1" applyBorder="1" applyAlignment="1">
      <alignment horizontal="center"/>
    </xf>
    <xf numFmtId="1" fontId="0" fillId="0" borderId="0" xfId="50" applyNumberFormat="1" applyFont="1" applyBorder="1" applyAlignment="1">
      <alignment horizontal="center"/>
    </xf>
    <xf numFmtId="1" fontId="0" fillId="0" borderId="16" xfId="50" applyNumberFormat="1" applyFont="1" applyBorder="1" applyAlignment="1">
      <alignment horizontal="center"/>
    </xf>
    <xf numFmtId="9" fontId="0" fillId="0" borderId="17" xfId="50" applyFont="1" applyBorder="1" applyAlignment="1">
      <alignment horizontal="center"/>
    </xf>
    <xf numFmtId="1" fontId="0" fillId="0" borderId="19" xfId="50" applyNumberFormat="1" applyFont="1" applyBorder="1" applyAlignment="1">
      <alignment horizontal="center"/>
    </xf>
    <xf numFmtId="1" fontId="20" fillId="0" borderId="18" xfId="50" applyNumberFormat="1" applyFont="1" applyBorder="1" applyAlignment="1">
      <alignment horizontal="center"/>
    </xf>
    <xf numFmtId="1" fontId="0" fillId="0" borderId="18" xfId="50" applyNumberFormat="1" applyFont="1" applyBorder="1" applyAlignment="1">
      <alignment horizontal="center"/>
    </xf>
    <xf numFmtId="1" fontId="0" fillId="0" borderId="20" xfId="50" applyNumberFormat="1" applyFont="1" applyBorder="1" applyAlignment="1">
      <alignment horizontal="center"/>
    </xf>
    <xf numFmtId="9" fontId="0" fillId="0" borderId="21" xfId="50" applyFont="1" applyBorder="1" applyAlignment="1">
      <alignment horizontal="center"/>
    </xf>
    <xf numFmtId="9" fontId="0" fillId="0" borderId="0" xfId="50" applyFont="1" applyBorder="1" applyAlignment="1">
      <alignment horizontal="center"/>
    </xf>
    <xf numFmtId="0" fontId="0" fillId="19" borderId="10" xfId="0" applyFill="1" applyBorder="1" applyAlignment="1">
      <alignment horizontal="center" vertical="center" wrapText="1"/>
    </xf>
    <xf numFmtId="9" fontId="0" fillId="0" borderId="11" xfId="50" applyFont="1" applyBorder="1" applyAlignment="1">
      <alignment horizontal="center"/>
    </xf>
    <xf numFmtId="9" fontId="0" fillId="0" borderId="12" xfId="50" applyFont="1" applyBorder="1" applyAlignment="1">
      <alignment horizontal="center"/>
    </xf>
    <xf numFmtId="9" fontId="0" fillId="0" borderId="13" xfId="50" applyFont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9" fontId="0" fillId="0" borderId="15" xfId="50" applyFont="1" applyBorder="1" applyAlignment="1">
      <alignment horizontal="center"/>
    </xf>
    <xf numFmtId="9" fontId="0" fillId="0" borderId="16" xfId="50" applyFont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9" fontId="0" fillId="0" borderId="19" xfId="50" applyFont="1" applyBorder="1" applyAlignment="1">
      <alignment horizontal="center"/>
    </xf>
    <xf numFmtId="9" fontId="0" fillId="0" borderId="18" xfId="50" applyFont="1" applyBorder="1" applyAlignment="1">
      <alignment horizontal="center"/>
    </xf>
    <xf numFmtId="9" fontId="20" fillId="0" borderId="18" xfId="50" applyFont="1" applyBorder="1" applyAlignment="1">
      <alignment horizontal="center"/>
    </xf>
    <xf numFmtId="9" fontId="0" fillId="0" borderId="20" xfId="50" applyFont="1" applyBorder="1" applyAlignment="1">
      <alignment horizontal="center"/>
    </xf>
    <xf numFmtId="9" fontId="0" fillId="0" borderId="21" xfId="0" applyNumberFormat="1" applyBorder="1" applyAlignment="1">
      <alignment horizontal="center"/>
    </xf>
    <xf numFmtId="3" fontId="0" fillId="0" borderId="0" xfId="0" applyNumberFormat="1" applyAlignment="1">
      <alignment/>
    </xf>
    <xf numFmtId="9" fontId="0" fillId="0" borderId="0" xfId="5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80" zoomScaleNormal="80" zoomScalePageLayoutView="0" workbookViewId="0" topLeftCell="A1">
      <selection activeCell="F16" sqref="F16"/>
    </sheetView>
  </sheetViews>
  <sheetFormatPr defaultColWidth="11.421875" defaultRowHeight="15"/>
  <cols>
    <col min="1" max="1" width="16.8515625" style="0" customWidth="1"/>
    <col min="18" max="18" width="15.140625" style="0" customWidth="1"/>
    <col min="19" max="19" width="11.421875" style="2" customWidth="1"/>
  </cols>
  <sheetData>
    <row r="1" ht="15">
      <c r="A1" s="1" t="s">
        <v>0</v>
      </c>
    </row>
    <row r="2" spans="1:18" ht="60">
      <c r="A2" s="3">
        <v>2007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5" t="s">
        <v>17</v>
      </c>
    </row>
    <row r="3" spans="1:19" ht="15">
      <c r="A3" s="6" t="s">
        <v>18</v>
      </c>
      <c r="B3" s="7">
        <v>219.91676500000003</v>
      </c>
      <c r="C3" s="8">
        <v>463.731026</v>
      </c>
      <c r="D3" s="8"/>
      <c r="E3" s="8"/>
      <c r="F3" s="8">
        <v>2.7375289999999994</v>
      </c>
      <c r="G3" s="8">
        <v>2.09016</v>
      </c>
      <c r="H3" s="9">
        <v>42.084790999999996</v>
      </c>
      <c r="I3" s="9">
        <v>3.5561750000000005</v>
      </c>
      <c r="J3" s="9">
        <v>1.5327840000000001</v>
      </c>
      <c r="K3" s="9"/>
      <c r="L3" s="9">
        <v>4.493844</v>
      </c>
      <c r="M3" s="9"/>
      <c r="N3" s="9">
        <v>43.463716</v>
      </c>
      <c r="O3" s="9">
        <v>7.472321999999999</v>
      </c>
      <c r="P3" s="9"/>
      <c r="Q3" s="10">
        <v>5.370550000000001</v>
      </c>
      <c r="R3" s="11">
        <f>SUM(B3:Q3)</f>
        <v>796.4496619999999</v>
      </c>
      <c r="S3" s="12">
        <f>R3/$R$8</f>
        <v>0.009998092974021407</v>
      </c>
    </row>
    <row r="4" spans="1:19" ht="15">
      <c r="A4" s="6" t="s">
        <v>19</v>
      </c>
      <c r="B4" s="13">
        <v>447.433584</v>
      </c>
      <c r="C4" s="14">
        <v>2737.331596</v>
      </c>
      <c r="D4" s="14">
        <v>120.369992</v>
      </c>
      <c r="E4" s="14">
        <v>35.015986000000005</v>
      </c>
      <c r="F4" s="14">
        <v>52.90717500000001</v>
      </c>
      <c r="G4" s="14">
        <v>25.639296000000005</v>
      </c>
      <c r="H4" s="15">
        <v>149.44644</v>
      </c>
      <c r="I4" s="15">
        <v>30.464082000000005</v>
      </c>
      <c r="J4" s="15">
        <v>5.713104</v>
      </c>
      <c r="K4" s="15"/>
      <c r="L4" s="15">
        <v>26.945645999999996</v>
      </c>
      <c r="M4" s="15">
        <v>15.258168000000001</v>
      </c>
      <c r="N4" s="15">
        <v>316.032192</v>
      </c>
      <c r="O4" s="15">
        <v>49.182626</v>
      </c>
      <c r="P4" s="15">
        <v>15.388803000000001</v>
      </c>
      <c r="Q4" s="16">
        <v>27.903636000000006</v>
      </c>
      <c r="R4" s="17">
        <f>SUM(B4:Q4)</f>
        <v>4055.032325999999</v>
      </c>
      <c r="S4" s="12">
        <f>R4/$R$8</f>
        <v>0.050904146416738995</v>
      </c>
    </row>
    <row r="5" spans="1:19" ht="15">
      <c r="A5" s="6" t="s">
        <v>20</v>
      </c>
      <c r="B5" s="13">
        <v>606.703776</v>
      </c>
      <c r="C5" s="14">
        <v>6196.163200000001</v>
      </c>
      <c r="D5" s="14">
        <v>470.512434</v>
      </c>
      <c r="E5" s="14">
        <v>126.41984399999997</v>
      </c>
      <c r="F5" s="14">
        <v>290.195492</v>
      </c>
      <c r="G5" s="14">
        <v>63.854388</v>
      </c>
      <c r="H5" s="15">
        <v>395.005404</v>
      </c>
      <c r="I5" s="15">
        <v>168.391418</v>
      </c>
      <c r="J5" s="15">
        <v>28.10104000000001</v>
      </c>
      <c r="K5" s="15"/>
      <c r="L5" s="15">
        <v>119.83584</v>
      </c>
      <c r="M5" s="15">
        <v>119.55715200000003</v>
      </c>
      <c r="N5" s="15">
        <v>1245.61924</v>
      </c>
      <c r="O5" s="15">
        <v>146.441835</v>
      </c>
      <c r="P5" s="15">
        <v>107.27165600000001</v>
      </c>
      <c r="Q5" s="16">
        <v>54.675101999999995</v>
      </c>
      <c r="R5" s="17">
        <f>SUM(B5:Q5)</f>
        <v>10138.747820999999</v>
      </c>
      <c r="S5" s="12">
        <f>R5/$R$8</f>
        <v>0.1272750158496708</v>
      </c>
    </row>
    <row r="6" spans="1:19" ht="15">
      <c r="A6" s="6" t="s">
        <v>21</v>
      </c>
      <c r="B6" s="13">
        <v>462.52628100000004</v>
      </c>
      <c r="C6" s="14">
        <v>6145.265481600001</v>
      </c>
      <c r="D6" s="14">
        <v>849.3156144</v>
      </c>
      <c r="E6" s="14">
        <v>392.8716989999999</v>
      </c>
      <c r="F6" s="14">
        <v>653.4258192000001</v>
      </c>
      <c r="G6" s="14">
        <v>85.19143799999998</v>
      </c>
      <c r="H6" s="15">
        <v>581.7611999999999</v>
      </c>
      <c r="I6" s="15">
        <v>340.21708500000005</v>
      </c>
      <c r="J6" s="15">
        <v>37.894600800000006</v>
      </c>
      <c r="K6" s="15"/>
      <c r="L6" s="15">
        <v>308.6521854</v>
      </c>
      <c r="M6" s="15">
        <v>381.64231440000003</v>
      </c>
      <c r="N6" s="15">
        <v>2242.1755949999997</v>
      </c>
      <c r="O6" s="15">
        <v>191.28447599999998</v>
      </c>
      <c r="P6" s="15">
        <v>236.06789579999997</v>
      </c>
      <c r="Q6" s="16">
        <v>101.02091639999999</v>
      </c>
      <c r="R6" s="17">
        <f>SUM(B6:Q6)</f>
        <v>13009.312602000007</v>
      </c>
      <c r="S6" s="12">
        <f>R6/$R$8</f>
        <v>0.16331015396036974</v>
      </c>
    </row>
    <row r="7" spans="1:19" ht="15">
      <c r="A7" s="18" t="s">
        <v>22</v>
      </c>
      <c r="B7" s="19">
        <v>593.4382272</v>
      </c>
      <c r="C7" s="20">
        <v>9708.347299200002</v>
      </c>
      <c r="D7" s="20">
        <v>4175.93647</v>
      </c>
      <c r="E7" s="20">
        <v>2495.18656</v>
      </c>
      <c r="F7" s="20">
        <v>14616.5620356</v>
      </c>
      <c r="G7" s="20">
        <v>527.0802920000001</v>
      </c>
      <c r="H7" s="21">
        <v>1790.5703999999998</v>
      </c>
      <c r="I7" s="21">
        <v>548.2199380000001</v>
      </c>
      <c r="J7" s="21">
        <v>45.797728</v>
      </c>
      <c r="K7" s="21">
        <v>1101.2844023999999</v>
      </c>
      <c r="L7" s="21">
        <v>4357.245076800001</v>
      </c>
      <c r="M7" s="21">
        <v>3773.203280000001</v>
      </c>
      <c r="N7" s="21">
        <v>5662.995897600002</v>
      </c>
      <c r="O7" s="21">
        <v>479.86241640000003</v>
      </c>
      <c r="P7" s="21">
        <v>1405.3423</v>
      </c>
      <c r="Q7" s="22">
        <v>379.5428648000001</v>
      </c>
      <c r="R7" s="23">
        <f>SUM(B7:Q7)</f>
        <v>51660.615188</v>
      </c>
      <c r="S7" s="12">
        <f>R7/$R$8</f>
        <v>0.6485125907991992</v>
      </c>
    </row>
    <row r="8" spans="1:18" ht="15">
      <c r="A8" s="24"/>
      <c r="B8" s="14"/>
      <c r="C8" s="14"/>
      <c r="D8" s="14"/>
      <c r="E8" s="14"/>
      <c r="F8" s="14"/>
      <c r="G8" s="14"/>
      <c r="H8" s="15"/>
      <c r="I8" s="15"/>
      <c r="J8" s="15"/>
      <c r="K8" s="15"/>
      <c r="L8" s="15"/>
      <c r="M8" s="15"/>
      <c r="N8" s="15"/>
      <c r="O8" s="15"/>
      <c r="P8" s="15"/>
      <c r="Q8" s="15"/>
      <c r="R8" s="25">
        <f>SUM(R3:R7)</f>
        <v>79660.157599</v>
      </c>
    </row>
    <row r="9" ht="15">
      <c r="A9" s="1" t="s">
        <v>0</v>
      </c>
    </row>
    <row r="10" spans="1:18" ht="57" customHeight="1">
      <c r="A10" s="3">
        <v>2010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  <c r="G10" s="4" t="s">
        <v>6</v>
      </c>
      <c r="H10" s="4" t="s">
        <v>7</v>
      </c>
      <c r="I10" s="4" t="s">
        <v>8</v>
      </c>
      <c r="J10" s="4" t="s">
        <v>9</v>
      </c>
      <c r="K10" s="4" t="s">
        <v>10</v>
      </c>
      <c r="L10" s="4" t="s">
        <v>11</v>
      </c>
      <c r="M10" s="4" t="s">
        <v>12</v>
      </c>
      <c r="N10" s="4" t="s">
        <v>13</v>
      </c>
      <c r="O10" s="4" t="s">
        <v>14</v>
      </c>
      <c r="P10" s="4" t="s">
        <v>15</v>
      </c>
      <c r="Q10" s="4" t="s">
        <v>16</v>
      </c>
      <c r="R10" s="5" t="s">
        <v>17</v>
      </c>
    </row>
    <row r="11" spans="1:19" ht="15">
      <c r="A11" s="6" t="s">
        <v>18</v>
      </c>
      <c r="B11" s="7">
        <v>214.0193988</v>
      </c>
      <c r="C11" s="8">
        <v>890.9242529999999</v>
      </c>
      <c r="D11" s="8">
        <v>66.35330519999998</v>
      </c>
      <c r="E11" s="8">
        <v>-8.0677716</v>
      </c>
      <c r="F11" s="8">
        <v>10.5727794</v>
      </c>
      <c r="G11" s="8">
        <v>3.8956987499999998</v>
      </c>
      <c r="H11" s="9">
        <v>43.85233724999999</v>
      </c>
      <c r="I11" s="9">
        <v>3.2929679999999997</v>
      </c>
      <c r="J11" s="9">
        <v>1.1290176</v>
      </c>
      <c r="K11" s="9"/>
      <c r="L11" s="9">
        <v>2.64319485</v>
      </c>
      <c r="M11" s="9"/>
      <c r="N11" s="9">
        <v>68.6936646</v>
      </c>
      <c r="O11" s="9">
        <v>7.7267142</v>
      </c>
      <c r="P11" s="9"/>
      <c r="Q11" s="10">
        <v>5.8979409</v>
      </c>
      <c r="R11" s="17">
        <f>SUM(B11:Q11)</f>
        <v>1310.93350095</v>
      </c>
      <c r="S11" s="12">
        <f>R11/$R$16</f>
        <v>0.018683636128672052</v>
      </c>
    </row>
    <row r="12" spans="1:19" ht="15">
      <c r="A12" s="6" t="s">
        <v>19</v>
      </c>
      <c r="B12" s="13">
        <v>409.3629647999999</v>
      </c>
      <c r="C12" s="14">
        <v>1975.3338971999997</v>
      </c>
      <c r="D12" s="14">
        <v>59.6438829</v>
      </c>
      <c r="E12" s="14">
        <v>10.7433081</v>
      </c>
      <c r="F12" s="14">
        <v>44.657938349999995</v>
      </c>
      <c r="G12" s="14">
        <v>11.813522699999998</v>
      </c>
      <c r="H12" s="15">
        <v>116.32409460000001</v>
      </c>
      <c r="I12" s="15">
        <v>12.62206395</v>
      </c>
      <c r="J12" s="15">
        <v>4.939451999999999</v>
      </c>
      <c r="K12" s="15"/>
      <c r="L12" s="15">
        <v>8.23242</v>
      </c>
      <c r="M12" s="15">
        <v>5.433397200000001</v>
      </c>
      <c r="N12" s="15">
        <v>229.74626115000004</v>
      </c>
      <c r="O12" s="15">
        <v>27.972587099999995</v>
      </c>
      <c r="P12" s="15">
        <v>9.161507399999998</v>
      </c>
      <c r="Q12" s="16">
        <v>22.4921475</v>
      </c>
      <c r="R12" s="17">
        <f>SUM(B12:Q12)</f>
        <v>2948.47944495</v>
      </c>
      <c r="S12" s="12">
        <f>R12/$R$16</f>
        <v>0.04202220558281076</v>
      </c>
    </row>
    <row r="13" spans="1:19" ht="15">
      <c r="A13" s="6" t="s">
        <v>20</v>
      </c>
      <c r="B13" s="13">
        <v>589.1472570000001</v>
      </c>
      <c r="C13" s="14">
        <v>4598.794460399999</v>
      </c>
      <c r="D13" s="14">
        <v>296.98455149999995</v>
      </c>
      <c r="E13" s="14">
        <v>106.8685722</v>
      </c>
      <c r="F13" s="14">
        <v>229.46400675</v>
      </c>
      <c r="G13" s="14">
        <v>61.16982074999999</v>
      </c>
      <c r="H13" s="15">
        <v>348.642987</v>
      </c>
      <c r="I13" s="15">
        <v>110.96126100000001</v>
      </c>
      <c r="J13" s="15">
        <v>9.602529899999999</v>
      </c>
      <c r="K13" s="15"/>
      <c r="L13" s="15">
        <v>76.97312699999999</v>
      </c>
      <c r="M13" s="15">
        <v>58.109124599999994</v>
      </c>
      <c r="N13" s="15">
        <v>980.3459751</v>
      </c>
      <c r="O13" s="15">
        <v>121.16652165</v>
      </c>
      <c r="P13" s="15">
        <v>61.13159879999999</v>
      </c>
      <c r="Q13" s="16">
        <v>33.0237648</v>
      </c>
      <c r="R13" s="17">
        <f>SUM(B13:Q13)</f>
        <v>7682.38555845</v>
      </c>
      <c r="S13" s="12">
        <f>R13/$R$16</f>
        <v>0.10949060060653631</v>
      </c>
    </row>
    <row r="14" spans="1:19" ht="15">
      <c r="A14" s="6" t="s">
        <v>21</v>
      </c>
      <c r="B14" s="13">
        <v>457.47263924999993</v>
      </c>
      <c r="C14" s="14">
        <v>4898.952021779999</v>
      </c>
      <c r="D14" s="14">
        <v>775.9049969700001</v>
      </c>
      <c r="E14" s="14">
        <v>336.9729436199999</v>
      </c>
      <c r="F14" s="14">
        <v>697.9022294399999</v>
      </c>
      <c r="G14" s="14">
        <v>74.81858507999999</v>
      </c>
      <c r="H14" s="15">
        <v>578.0746521</v>
      </c>
      <c r="I14" s="15">
        <v>274.82758110000003</v>
      </c>
      <c r="J14" s="15">
        <v>31.24556208</v>
      </c>
      <c r="K14" s="15">
        <v>28.966357799999997</v>
      </c>
      <c r="L14" s="15">
        <v>231.6602988</v>
      </c>
      <c r="M14" s="15">
        <v>290.38685489999995</v>
      </c>
      <c r="N14" s="15">
        <v>2230.41660696</v>
      </c>
      <c r="O14" s="15">
        <v>142.89834636</v>
      </c>
      <c r="P14" s="15">
        <v>235.25551421999998</v>
      </c>
      <c r="Q14" s="16">
        <v>57.438770399999996</v>
      </c>
      <c r="R14" s="17">
        <f>SUM(B14:Q14)</f>
        <v>11343.193960859999</v>
      </c>
      <c r="S14" s="12">
        <f>R14/$R$16</f>
        <v>0.1616650336177058</v>
      </c>
    </row>
    <row r="15" spans="1:19" ht="15">
      <c r="A15" s="18" t="s">
        <v>22</v>
      </c>
      <c r="B15" s="19">
        <v>586.67517888</v>
      </c>
      <c r="C15" s="20">
        <v>8310.00115002</v>
      </c>
      <c r="D15" s="20">
        <v>3677.9312479800005</v>
      </c>
      <c r="E15" s="20">
        <v>2468.4523270199998</v>
      </c>
      <c r="F15" s="20">
        <v>11307.79102668</v>
      </c>
      <c r="G15" s="20">
        <v>398.26448658000004</v>
      </c>
      <c r="H15" s="21">
        <v>2441.40882732</v>
      </c>
      <c r="I15" s="21">
        <v>640.1353383</v>
      </c>
      <c r="J15" s="21">
        <v>39.95311031999999</v>
      </c>
      <c r="K15" s="21">
        <v>1152.5858424</v>
      </c>
      <c r="L15" s="21">
        <v>3407.13167238</v>
      </c>
      <c r="M15" s="21">
        <v>3626.973744239999</v>
      </c>
      <c r="N15" s="21">
        <v>6636.39603036</v>
      </c>
      <c r="O15" s="21">
        <v>357.91739616</v>
      </c>
      <c r="P15" s="21">
        <v>1345.30797066</v>
      </c>
      <c r="Q15" s="22">
        <v>482.87729934</v>
      </c>
      <c r="R15" s="23">
        <f>SUM(B15:Q15)</f>
        <v>46879.80264864</v>
      </c>
      <c r="S15" s="12">
        <f>R15/$R$16</f>
        <v>0.6681385240642751</v>
      </c>
    </row>
    <row r="16" spans="6:18" ht="15">
      <c r="F16" s="58">
        <f>F15/F17</f>
        <v>0.9200515919034127</v>
      </c>
      <c r="R16" s="25">
        <f>SUM(R11:R15)</f>
        <v>70164.79511384999</v>
      </c>
    </row>
    <row r="17" spans="1:6" ht="15">
      <c r="A17" s="1" t="s">
        <v>23</v>
      </c>
      <c r="F17" s="57">
        <f>SUM(F11:F15)</f>
        <v>12290.38798062</v>
      </c>
    </row>
    <row r="18" spans="1:18" ht="60">
      <c r="A18" s="26" t="s">
        <v>24</v>
      </c>
      <c r="B18" s="4" t="s">
        <v>1</v>
      </c>
      <c r="C18" s="4" t="s">
        <v>2</v>
      </c>
      <c r="D18" s="4" t="s">
        <v>3</v>
      </c>
      <c r="E18" s="4" t="s">
        <v>4</v>
      </c>
      <c r="F18" s="4" t="s">
        <v>5</v>
      </c>
      <c r="G18" s="4" t="s">
        <v>6</v>
      </c>
      <c r="H18" s="4" t="s">
        <v>7</v>
      </c>
      <c r="I18" s="4" t="s">
        <v>8</v>
      </c>
      <c r="J18" s="4" t="s">
        <v>9</v>
      </c>
      <c r="K18" s="4" t="s">
        <v>10</v>
      </c>
      <c r="L18" s="4" t="s">
        <v>11</v>
      </c>
      <c r="M18" s="4" t="s">
        <v>12</v>
      </c>
      <c r="N18" s="4" t="s">
        <v>13</v>
      </c>
      <c r="O18" s="4" t="s">
        <v>14</v>
      </c>
      <c r="P18" s="4" t="s">
        <v>15</v>
      </c>
      <c r="Q18" s="4" t="s">
        <v>16</v>
      </c>
      <c r="R18" s="27" t="s">
        <v>25</v>
      </c>
    </row>
    <row r="19" spans="1:19" ht="15">
      <c r="A19" s="6" t="s">
        <v>18</v>
      </c>
      <c r="B19" s="28">
        <f>B11-B3</f>
        <v>-5.897366200000022</v>
      </c>
      <c r="C19" s="29">
        <f aca="true" t="shared" si="0" ref="C19:Q19">C11-C3</f>
        <v>427.1932269999999</v>
      </c>
      <c r="D19" s="29">
        <f t="shared" si="0"/>
        <v>66.35330519999998</v>
      </c>
      <c r="E19" s="29">
        <f t="shared" si="0"/>
        <v>-8.0677716</v>
      </c>
      <c r="F19" s="29">
        <f t="shared" si="0"/>
        <v>7.8352504000000005</v>
      </c>
      <c r="G19" s="29">
        <f t="shared" si="0"/>
        <v>1.8055387499999997</v>
      </c>
      <c r="H19" s="29">
        <f t="shared" si="0"/>
        <v>1.7675462499999952</v>
      </c>
      <c r="I19" s="29">
        <f t="shared" si="0"/>
        <v>-0.26320700000000086</v>
      </c>
      <c r="J19" s="29">
        <f t="shared" si="0"/>
        <v>-0.4037664000000001</v>
      </c>
      <c r="K19" s="29">
        <f t="shared" si="0"/>
        <v>0</v>
      </c>
      <c r="L19" s="29">
        <f t="shared" si="0"/>
        <v>-1.8506491500000002</v>
      </c>
      <c r="M19" s="29">
        <f t="shared" si="0"/>
        <v>0</v>
      </c>
      <c r="N19" s="29">
        <f t="shared" si="0"/>
        <v>25.229948600000007</v>
      </c>
      <c r="O19" s="29">
        <f t="shared" si="0"/>
        <v>0.25439220000000073</v>
      </c>
      <c r="P19" s="29">
        <f t="shared" si="0"/>
        <v>0</v>
      </c>
      <c r="Q19" s="30">
        <f t="shared" si="0"/>
        <v>0.5273908999999994</v>
      </c>
      <c r="R19" s="31">
        <f>(R11-R3)/R3</f>
        <v>0.6459715704543801</v>
      </c>
      <c r="S19" s="32"/>
    </row>
    <row r="20" spans="1:19" ht="15">
      <c r="A20" s="6" t="s">
        <v>19</v>
      </c>
      <c r="B20" s="33">
        <f aca="true" t="shared" si="1" ref="B20:Q23">B12-B4</f>
        <v>-38.070619200000124</v>
      </c>
      <c r="C20" s="34">
        <f t="shared" si="1"/>
        <v>-761.9976988000003</v>
      </c>
      <c r="D20" s="35">
        <f t="shared" si="1"/>
        <v>-60.726109099999995</v>
      </c>
      <c r="E20" s="35">
        <f t="shared" si="1"/>
        <v>-24.272677900000005</v>
      </c>
      <c r="F20" s="35">
        <f t="shared" si="1"/>
        <v>-8.249236650000014</v>
      </c>
      <c r="G20" s="35">
        <f t="shared" si="1"/>
        <v>-13.825773300000007</v>
      </c>
      <c r="H20" s="35">
        <f t="shared" si="1"/>
        <v>-33.122345399999986</v>
      </c>
      <c r="I20" s="35">
        <f t="shared" si="1"/>
        <v>-17.842018050000007</v>
      </c>
      <c r="J20" s="35">
        <f t="shared" si="1"/>
        <v>-0.7736520000000011</v>
      </c>
      <c r="K20" s="35">
        <f t="shared" si="1"/>
        <v>0</v>
      </c>
      <c r="L20" s="35">
        <f t="shared" si="1"/>
        <v>-18.713226</v>
      </c>
      <c r="M20" s="35">
        <f t="shared" si="1"/>
        <v>-9.8247708</v>
      </c>
      <c r="N20" s="35">
        <f t="shared" si="1"/>
        <v>-86.28593084999997</v>
      </c>
      <c r="O20" s="35">
        <f t="shared" si="1"/>
        <v>-21.210038900000004</v>
      </c>
      <c r="P20" s="35">
        <f t="shared" si="1"/>
        <v>-6.227295600000003</v>
      </c>
      <c r="Q20" s="36">
        <f t="shared" si="1"/>
        <v>-5.411488500000004</v>
      </c>
      <c r="R20" s="37">
        <f>(R12-R4)/R4</f>
        <v>-0.2728838618511174</v>
      </c>
      <c r="S20" s="32"/>
    </row>
    <row r="21" spans="1:19" ht="15">
      <c r="A21" s="6" t="s">
        <v>20</v>
      </c>
      <c r="B21" s="33">
        <f t="shared" si="1"/>
        <v>-17.556518999999867</v>
      </c>
      <c r="C21" s="34">
        <f t="shared" si="1"/>
        <v>-1597.3687396000023</v>
      </c>
      <c r="D21" s="35">
        <f t="shared" si="1"/>
        <v>-173.52788250000003</v>
      </c>
      <c r="E21" s="35">
        <f t="shared" si="1"/>
        <v>-19.551271799999967</v>
      </c>
      <c r="F21" s="35">
        <f t="shared" si="1"/>
        <v>-60.73148524999999</v>
      </c>
      <c r="G21" s="35">
        <f t="shared" si="1"/>
        <v>-2.6845672500000077</v>
      </c>
      <c r="H21" s="35">
        <f t="shared" si="1"/>
        <v>-46.36241699999999</v>
      </c>
      <c r="I21" s="35">
        <f t="shared" si="1"/>
        <v>-57.43015699999998</v>
      </c>
      <c r="J21" s="35">
        <f t="shared" si="1"/>
        <v>-18.49851010000001</v>
      </c>
      <c r="K21" s="35">
        <f t="shared" si="1"/>
        <v>0</v>
      </c>
      <c r="L21" s="35">
        <f t="shared" si="1"/>
        <v>-42.862713000000014</v>
      </c>
      <c r="M21" s="35">
        <f t="shared" si="1"/>
        <v>-61.448027400000036</v>
      </c>
      <c r="N21" s="35">
        <f t="shared" si="1"/>
        <v>-265.27326489999996</v>
      </c>
      <c r="O21" s="35">
        <f t="shared" si="1"/>
        <v>-25.27531334999999</v>
      </c>
      <c r="P21" s="35">
        <f t="shared" si="1"/>
        <v>-46.140057200000015</v>
      </c>
      <c r="Q21" s="36">
        <f t="shared" si="1"/>
        <v>-21.651337199999993</v>
      </c>
      <c r="R21" s="37">
        <f>(R13-R5)/R5</f>
        <v>-0.24227471734351952</v>
      </c>
      <c r="S21" s="32"/>
    </row>
    <row r="22" spans="1:19" ht="15">
      <c r="A22" s="6" t="s">
        <v>21</v>
      </c>
      <c r="B22" s="33">
        <f t="shared" si="1"/>
        <v>-5.053641750000111</v>
      </c>
      <c r="C22" s="34">
        <f t="shared" si="1"/>
        <v>-1246.3134598200022</v>
      </c>
      <c r="D22" s="35">
        <f t="shared" si="1"/>
        <v>-73.41061742999989</v>
      </c>
      <c r="E22" s="35">
        <f t="shared" si="1"/>
        <v>-55.89875538000001</v>
      </c>
      <c r="F22" s="35">
        <f t="shared" si="1"/>
        <v>44.47641023999984</v>
      </c>
      <c r="G22" s="35">
        <f t="shared" si="1"/>
        <v>-10.372852919999985</v>
      </c>
      <c r="H22" s="35">
        <f t="shared" si="1"/>
        <v>-3.686547899999937</v>
      </c>
      <c r="I22" s="35">
        <f t="shared" si="1"/>
        <v>-65.38950390000002</v>
      </c>
      <c r="J22" s="35">
        <f t="shared" si="1"/>
        <v>-6.649038720000007</v>
      </c>
      <c r="K22" s="35">
        <f t="shared" si="1"/>
        <v>28.966357799999997</v>
      </c>
      <c r="L22" s="35">
        <f t="shared" si="1"/>
        <v>-76.99188660000002</v>
      </c>
      <c r="M22" s="35">
        <f t="shared" si="1"/>
        <v>-91.25545950000009</v>
      </c>
      <c r="N22" s="35">
        <f t="shared" si="1"/>
        <v>-11.758988039999622</v>
      </c>
      <c r="O22" s="35">
        <f t="shared" si="1"/>
        <v>-48.38612963999998</v>
      </c>
      <c r="P22" s="35">
        <f t="shared" si="1"/>
        <v>-0.8123815799999932</v>
      </c>
      <c r="Q22" s="36">
        <f t="shared" si="1"/>
        <v>-43.582145999999995</v>
      </c>
      <c r="R22" s="37">
        <f>(R14-R6)/R6</f>
        <v>-0.1280712280588803</v>
      </c>
      <c r="S22" s="32"/>
    </row>
    <row r="23" spans="1:19" ht="15">
      <c r="A23" s="18" t="s">
        <v>22</v>
      </c>
      <c r="B23" s="38">
        <f t="shared" si="1"/>
        <v>-6.763048320000053</v>
      </c>
      <c r="C23" s="39">
        <f t="shared" si="1"/>
        <v>-1398.3461491800026</v>
      </c>
      <c r="D23" s="40">
        <f t="shared" si="1"/>
        <v>-498.0052220199991</v>
      </c>
      <c r="E23" s="40">
        <f t="shared" si="1"/>
        <v>-26.734232980000343</v>
      </c>
      <c r="F23" s="39">
        <f t="shared" si="1"/>
        <v>-3308.771008919999</v>
      </c>
      <c r="G23" s="40">
        <f t="shared" si="1"/>
        <v>-128.81580542000006</v>
      </c>
      <c r="H23" s="40">
        <f t="shared" si="1"/>
        <v>650.8384273200002</v>
      </c>
      <c r="I23" s="40">
        <f t="shared" si="1"/>
        <v>91.91540029999987</v>
      </c>
      <c r="J23" s="40">
        <f t="shared" si="1"/>
        <v>-5.844617680000006</v>
      </c>
      <c r="K23" s="40">
        <f t="shared" si="1"/>
        <v>51.301440000000184</v>
      </c>
      <c r="L23" s="40">
        <f t="shared" si="1"/>
        <v>-950.1134044200007</v>
      </c>
      <c r="M23" s="40">
        <f t="shared" si="1"/>
        <v>-146.2295357600019</v>
      </c>
      <c r="N23" s="40">
        <f t="shared" si="1"/>
        <v>973.4001327599981</v>
      </c>
      <c r="O23" s="40">
        <f t="shared" si="1"/>
        <v>-121.94502024000002</v>
      </c>
      <c r="P23" s="40">
        <f t="shared" si="1"/>
        <v>-60.03432934000011</v>
      </c>
      <c r="Q23" s="41">
        <f t="shared" si="1"/>
        <v>103.3344345399999</v>
      </c>
      <c r="R23" s="42">
        <f>(R15-R7)/R7</f>
        <v>-0.09254269470005301</v>
      </c>
      <c r="S23" s="32"/>
    </row>
    <row r="24" spans="1:19" ht="15">
      <c r="A24" s="24"/>
      <c r="B24" s="35"/>
      <c r="C24" s="34"/>
      <c r="D24" s="35"/>
      <c r="E24" s="35"/>
      <c r="F24" s="34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43"/>
      <c r="S24" s="32"/>
    </row>
    <row r="26" ht="15">
      <c r="A26" s="1" t="s">
        <v>26</v>
      </c>
    </row>
    <row r="27" spans="1:18" ht="60">
      <c r="A27" s="44">
        <v>2007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 t="s">
        <v>7</v>
      </c>
      <c r="I27" s="4" t="s">
        <v>8</v>
      </c>
      <c r="J27" s="4" t="s">
        <v>9</v>
      </c>
      <c r="K27" s="4" t="s">
        <v>10</v>
      </c>
      <c r="L27" s="4" t="s">
        <v>11</v>
      </c>
      <c r="M27" s="4" t="s">
        <v>12</v>
      </c>
      <c r="N27" s="4" t="s">
        <v>13</v>
      </c>
      <c r="O27" s="4" t="s">
        <v>14</v>
      </c>
      <c r="P27" s="4" t="s">
        <v>15</v>
      </c>
      <c r="Q27" s="4" t="s">
        <v>16</v>
      </c>
      <c r="R27" s="5" t="s">
        <v>17</v>
      </c>
    </row>
    <row r="28" spans="1:18" ht="15">
      <c r="A28" s="6" t="s">
        <v>18</v>
      </c>
      <c r="B28" s="45">
        <f>B3/$R3</f>
        <v>0.27612136145272176</v>
      </c>
      <c r="C28" s="46">
        <f aca="true" t="shared" si="2" ref="C28:Q28">C3/$R3</f>
        <v>0.5822477529031835</v>
      </c>
      <c r="D28" s="46">
        <f t="shared" si="2"/>
        <v>0</v>
      </c>
      <c r="E28" s="46">
        <f t="shared" si="2"/>
        <v>0</v>
      </c>
      <c r="F28" s="46">
        <f t="shared" si="2"/>
        <v>0.003437165122433061</v>
      </c>
      <c r="G28" s="46">
        <f t="shared" si="2"/>
        <v>0.0026243466470326662</v>
      </c>
      <c r="H28" s="46">
        <f t="shared" si="2"/>
        <v>0.052840490752822995</v>
      </c>
      <c r="I28" s="46">
        <f t="shared" si="2"/>
        <v>0.00446503422585419</v>
      </c>
      <c r="J28" s="46">
        <f t="shared" si="2"/>
        <v>0.0019245208744906222</v>
      </c>
      <c r="K28" s="46">
        <f t="shared" si="2"/>
        <v>0</v>
      </c>
      <c r="L28" s="46">
        <f t="shared" si="2"/>
        <v>0.005642345291120233</v>
      </c>
      <c r="M28" s="46">
        <f t="shared" si="2"/>
        <v>0</v>
      </c>
      <c r="N28" s="46">
        <f t="shared" si="2"/>
        <v>0.05457183055468483</v>
      </c>
      <c r="O28" s="46">
        <f t="shared" si="2"/>
        <v>0.009382039263141781</v>
      </c>
      <c r="P28" s="46">
        <f t="shared" si="2"/>
        <v>0</v>
      </c>
      <c r="Q28" s="47">
        <f t="shared" si="2"/>
        <v>0.00674311291251449</v>
      </c>
      <c r="R28" s="48">
        <f>SUM(B28:Q28)</f>
        <v>1.0000000000000002</v>
      </c>
    </row>
    <row r="29" spans="1:18" ht="15">
      <c r="A29" s="6" t="s">
        <v>19</v>
      </c>
      <c r="B29" s="49">
        <f aca="true" t="shared" si="3" ref="B29:Q32">B4/$R4</f>
        <v>0.11034032481841184</v>
      </c>
      <c r="C29" s="43">
        <f t="shared" si="3"/>
        <v>0.6750455670720097</v>
      </c>
      <c r="D29" s="43">
        <f t="shared" si="3"/>
        <v>0.029684101709427414</v>
      </c>
      <c r="E29" s="43">
        <f t="shared" si="3"/>
        <v>0.008635192813503606</v>
      </c>
      <c r="F29" s="43">
        <f t="shared" si="3"/>
        <v>0.013047288097007398</v>
      </c>
      <c r="G29" s="43">
        <f t="shared" si="3"/>
        <v>0.006322833935405725</v>
      </c>
      <c r="H29" s="43">
        <f t="shared" si="3"/>
        <v>0.03685456193327521</v>
      </c>
      <c r="I29" s="43">
        <f t="shared" si="3"/>
        <v>0.007512660701783025</v>
      </c>
      <c r="J29" s="43">
        <f t="shared" si="3"/>
        <v>0.0014088923443023624</v>
      </c>
      <c r="K29" s="43">
        <f t="shared" si="3"/>
        <v>0</v>
      </c>
      <c r="L29" s="43">
        <f t="shared" si="3"/>
        <v>0.006644989197060226</v>
      </c>
      <c r="M29" s="43">
        <f t="shared" si="3"/>
        <v>0.003762773456124602</v>
      </c>
      <c r="N29" s="43">
        <f t="shared" si="3"/>
        <v>0.07793580089945751</v>
      </c>
      <c r="O29" s="43">
        <f t="shared" si="3"/>
        <v>0.012128787651001333</v>
      </c>
      <c r="P29" s="43">
        <f t="shared" si="3"/>
        <v>0.0037949889822900527</v>
      </c>
      <c r="Q29" s="50">
        <f t="shared" si="3"/>
        <v>0.006881236388940198</v>
      </c>
      <c r="R29" s="51">
        <f>SUM(B29:Q29)</f>
        <v>1.0000000000000002</v>
      </c>
    </row>
    <row r="30" spans="1:18" ht="15">
      <c r="A30" s="6" t="s">
        <v>20</v>
      </c>
      <c r="B30" s="49">
        <f t="shared" si="3"/>
        <v>0.059840109125049716</v>
      </c>
      <c r="C30" s="43">
        <f t="shared" si="3"/>
        <v>0.611136928286758</v>
      </c>
      <c r="D30" s="43">
        <f t="shared" si="3"/>
        <v>0.046407351509961184</v>
      </c>
      <c r="E30" s="43">
        <f t="shared" si="3"/>
        <v>0.01246898001922401</v>
      </c>
      <c r="F30" s="43">
        <f t="shared" si="3"/>
        <v>0.028622419368092896</v>
      </c>
      <c r="G30" s="43">
        <f t="shared" si="3"/>
        <v>0.006298054663884712</v>
      </c>
      <c r="H30" s="43">
        <f t="shared" si="3"/>
        <v>0.03895997917828082</v>
      </c>
      <c r="I30" s="43">
        <f t="shared" si="3"/>
        <v>0.01660869971055176</v>
      </c>
      <c r="J30" s="43">
        <f t="shared" si="3"/>
        <v>0.0027716479881071117</v>
      </c>
      <c r="K30" s="43">
        <f t="shared" si="3"/>
        <v>0</v>
      </c>
      <c r="L30" s="43">
        <f t="shared" si="3"/>
        <v>0.011819589767465034</v>
      </c>
      <c r="M30" s="43">
        <f t="shared" si="3"/>
        <v>0.011792102349401165</v>
      </c>
      <c r="N30" s="43">
        <f t="shared" si="3"/>
        <v>0.12285730565464867</v>
      </c>
      <c r="O30" s="43">
        <f t="shared" si="3"/>
        <v>0.01444377921075033</v>
      </c>
      <c r="P30" s="43">
        <f t="shared" si="3"/>
        <v>0.010580365336418797</v>
      </c>
      <c r="Q30" s="50">
        <f t="shared" si="3"/>
        <v>0.005392687831405922</v>
      </c>
      <c r="R30" s="51">
        <f>SUM(B30:Q30)</f>
        <v>1.0000000000000002</v>
      </c>
    </row>
    <row r="31" spans="1:18" ht="15">
      <c r="A31" s="6" t="s">
        <v>21</v>
      </c>
      <c r="B31" s="49">
        <f t="shared" si="3"/>
        <v>0.03555347581769177</v>
      </c>
      <c r="C31" s="43">
        <f t="shared" si="3"/>
        <v>0.47237434210438217</v>
      </c>
      <c r="D31" s="43">
        <f t="shared" si="3"/>
        <v>0.06528520302213578</v>
      </c>
      <c r="E31" s="43">
        <f t="shared" si="3"/>
        <v>0.03019926655768124</v>
      </c>
      <c r="F31" s="43">
        <f t="shared" si="3"/>
        <v>0.05022754385189765</v>
      </c>
      <c r="G31" s="43">
        <f t="shared" si="3"/>
        <v>0.006548496496802063</v>
      </c>
      <c r="H31" s="43">
        <f t="shared" si="3"/>
        <v>0.044718827027844806</v>
      </c>
      <c r="I31" s="43">
        <f t="shared" si="3"/>
        <v>0.026151811045550265</v>
      </c>
      <c r="J31" s="43">
        <f t="shared" si="3"/>
        <v>0.0029128826371790173</v>
      </c>
      <c r="K31" s="43">
        <f t="shared" si="3"/>
        <v>0</v>
      </c>
      <c r="L31" s="43">
        <f t="shared" si="3"/>
        <v>0.02372547995753049</v>
      </c>
      <c r="M31" s="43">
        <f t="shared" si="3"/>
        <v>0.0293360860850809</v>
      </c>
      <c r="N31" s="43">
        <f t="shared" si="3"/>
        <v>0.17235158102475723</v>
      </c>
      <c r="O31" s="43">
        <f t="shared" si="3"/>
        <v>0.014703657437718313</v>
      </c>
      <c r="P31" s="43">
        <f t="shared" si="3"/>
        <v>0.01814606989793663</v>
      </c>
      <c r="Q31" s="50">
        <f t="shared" si="3"/>
        <v>0.0077652770358112065</v>
      </c>
      <c r="R31" s="51">
        <f>SUM(B31:Q31)</f>
        <v>0.9999999999999997</v>
      </c>
    </row>
    <row r="32" spans="1:18" ht="15">
      <c r="A32" s="18" t="s">
        <v>22</v>
      </c>
      <c r="B32" s="52">
        <f t="shared" si="3"/>
        <v>0.011487246619894045</v>
      </c>
      <c r="C32" s="53">
        <f t="shared" si="3"/>
        <v>0.18792550696250918</v>
      </c>
      <c r="D32" s="53">
        <f t="shared" si="3"/>
        <v>0.08083404455799063</v>
      </c>
      <c r="E32" s="53">
        <f t="shared" si="3"/>
        <v>0.04829959052790364</v>
      </c>
      <c r="F32" s="54">
        <f t="shared" si="3"/>
        <v>0.28293433948489277</v>
      </c>
      <c r="G32" s="53">
        <f t="shared" si="3"/>
        <v>0.01020274903970623</v>
      </c>
      <c r="H32" s="53">
        <f t="shared" si="3"/>
        <v>0.034660260887019456</v>
      </c>
      <c r="I32" s="53">
        <f t="shared" si="3"/>
        <v>0.010611951406404146</v>
      </c>
      <c r="J32" s="53">
        <f t="shared" si="3"/>
        <v>0.000886511471714687</v>
      </c>
      <c r="K32" s="53">
        <f t="shared" si="3"/>
        <v>0.021317678823457215</v>
      </c>
      <c r="L32" s="53">
        <f t="shared" si="3"/>
        <v>0.08434365446372238</v>
      </c>
      <c r="M32" s="53">
        <f t="shared" si="3"/>
        <v>0.07303829554233532</v>
      </c>
      <c r="N32" s="53">
        <f t="shared" si="3"/>
        <v>0.10961921140488919</v>
      </c>
      <c r="O32" s="53">
        <f t="shared" si="3"/>
        <v>0.009288747620478684</v>
      </c>
      <c r="P32" s="53">
        <f t="shared" si="3"/>
        <v>0.027203359752603958</v>
      </c>
      <c r="Q32" s="55">
        <f t="shared" si="3"/>
        <v>0.007346851434478509</v>
      </c>
      <c r="R32" s="56">
        <f>SUM(B32:Q32)</f>
        <v>1</v>
      </c>
    </row>
    <row r="34" ht="15">
      <c r="A34" s="1" t="s">
        <v>26</v>
      </c>
    </row>
    <row r="35" spans="1:18" ht="60">
      <c r="A35" s="44">
        <v>2010</v>
      </c>
      <c r="B35" s="4" t="s">
        <v>1</v>
      </c>
      <c r="C35" s="4" t="s">
        <v>2</v>
      </c>
      <c r="D35" s="4" t="s">
        <v>3</v>
      </c>
      <c r="E35" s="4" t="s">
        <v>4</v>
      </c>
      <c r="F35" s="4" t="s">
        <v>5</v>
      </c>
      <c r="G35" s="4" t="s">
        <v>6</v>
      </c>
      <c r="H35" s="4" t="s">
        <v>7</v>
      </c>
      <c r="I35" s="4" t="s">
        <v>8</v>
      </c>
      <c r="J35" s="4" t="s">
        <v>9</v>
      </c>
      <c r="K35" s="4" t="s">
        <v>10</v>
      </c>
      <c r="L35" s="4" t="s">
        <v>11</v>
      </c>
      <c r="M35" s="4" t="s">
        <v>12</v>
      </c>
      <c r="N35" s="4" t="s">
        <v>13</v>
      </c>
      <c r="O35" s="4" t="s">
        <v>14</v>
      </c>
      <c r="P35" s="4" t="s">
        <v>15</v>
      </c>
      <c r="Q35" s="4" t="s">
        <v>16</v>
      </c>
      <c r="R35" s="5" t="s">
        <v>17</v>
      </c>
    </row>
    <row r="36" spans="1:18" ht="15">
      <c r="A36" s="6" t="s">
        <v>18</v>
      </c>
      <c r="B36" s="45">
        <f>B11/$R11</f>
        <v>0.16325725038295658</v>
      </c>
      <c r="C36" s="46">
        <f aca="true" t="shared" si="4" ref="C36:Q36">C11/$R11</f>
        <v>0.6796105617518889</v>
      </c>
      <c r="D36" s="46">
        <f t="shared" si="4"/>
        <v>0.05061530974066605</v>
      </c>
      <c r="E36" s="46">
        <f t="shared" si="4"/>
        <v>-0.006154218802214981</v>
      </c>
      <c r="F36" s="46">
        <f t="shared" si="4"/>
        <v>0.008065076826809427</v>
      </c>
      <c r="G36" s="46">
        <f t="shared" si="4"/>
        <v>0.0029716982189995802</v>
      </c>
      <c r="H36" s="46">
        <f t="shared" si="4"/>
        <v>0.03345122938594621</v>
      </c>
      <c r="I36" s="46">
        <f t="shared" si="4"/>
        <v>0.0025119260417204</v>
      </c>
      <c r="J36" s="46">
        <f t="shared" si="4"/>
        <v>0.0008612317857327087</v>
      </c>
      <c r="K36" s="46">
        <f t="shared" si="4"/>
        <v>0</v>
      </c>
      <c r="L36" s="46">
        <f t="shared" si="4"/>
        <v>0.002016269206702357</v>
      </c>
      <c r="M36" s="46">
        <f t="shared" si="4"/>
        <v>0</v>
      </c>
      <c r="N36" s="46">
        <f t="shared" si="4"/>
        <v>0.05240057146317449</v>
      </c>
      <c r="O36" s="46">
        <f t="shared" si="4"/>
        <v>0.005894055033608224</v>
      </c>
      <c r="P36" s="46">
        <f t="shared" si="4"/>
        <v>0</v>
      </c>
      <c r="Q36" s="47">
        <f t="shared" si="4"/>
        <v>0.004499038964009931</v>
      </c>
      <c r="R36" s="48">
        <f>SUM(B36:Q36)</f>
        <v>0.9999999999999999</v>
      </c>
    </row>
    <row r="37" spans="1:18" ht="15">
      <c r="A37" s="6" t="s">
        <v>19</v>
      </c>
      <c r="B37" s="49">
        <f aca="true" t="shared" si="5" ref="B37:Q40">B12/$R12</f>
        <v>0.13883867004775466</v>
      </c>
      <c r="C37" s="43">
        <f t="shared" si="5"/>
        <v>0.6699500315605887</v>
      </c>
      <c r="D37" s="43">
        <f t="shared" si="5"/>
        <v>0.02022869211523753</v>
      </c>
      <c r="E37" s="43">
        <f t="shared" si="5"/>
        <v>0.00364367746175086</v>
      </c>
      <c r="F37" s="43">
        <f t="shared" si="5"/>
        <v>0.015146091123846142</v>
      </c>
      <c r="G37" s="43">
        <f t="shared" si="5"/>
        <v>0.004006649162921443</v>
      </c>
      <c r="H37" s="43">
        <f t="shared" si="5"/>
        <v>0.03945223182723345</v>
      </c>
      <c r="I37" s="43">
        <f t="shared" si="5"/>
        <v>0.004280872288805813</v>
      </c>
      <c r="J37" s="43">
        <f t="shared" si="5"/>
        <v>0.0016752540054026939</v>
      </c>
      <c r="K37" s="43">
        <f t="shared" si="5"/>
        <v>0</v>
      </c>
      <c r="L37" s="43">
        <f t="shared" si="5"/>
        <v>0.00279209000900449</v>
      </c>
      <c r="M37" s="43">
        <f t="shared" si="5"/>
        <v>0.0018427794059429638</v>
      </c>
      <c r="N37" s="43">
        <f t="shared" si="5"/>
        <v>0.07792025192629283</v>
      </c>
      <c r="O37" s="43">
        <f t="shared" si="5"/>
        <v>0.00948712298059597</v>
      </c>
      <c r="P37" s="43">
        <f t="shared" si="5"/>
        <v>0.0031071973100207104</v>
      </c>
      <c r="Q37" s="50">
        <f t="shared" si="5"/>
        <v>0.007628388774601555</v>
      </c>
      <c r="R37" s="51">
        <f>SUM(B37:Q37)</f>
        <v>0.9999999999999999</v>
      </c>
    </row>
    <row r="38" spans="1:18" ht="15">
      <c r="A38" s="6" t="s">
        <v>20</v>
      </c>
      <c r="B38" s="49">
        <f t="shared" si="5"/>
        <v>0.07668806160763254</v>
      </c>
      <c r="C38" s="43">
        <f t="shared" si="5"/>
        <v>0.598615420354905</v>
      </c>
      <c r="D38" s="43">
        <f t="shared" si="5"/>
        <v>0.0386578555893151</v>
      </c>
      <c r="E38" s="43">
        <f t="shared" si="5"/>
        <v>0.013910857686965901</v>
      </c>
      <c r="F38" s="43">
        <f t="shared" si="5"/>
        <v>0.029868848029582198</v>
      </c>
      <c r="G38" s="43">
        <f t="shared" si="5"/>
        <v>0.007962347149150586</v>
      </c>
      <c r="H38" s="43">
        <f t="shared" si="5"/>
        <v>0.04538212568835745</v>
      </c>
      <c r="I38" s="43">
        <f t="shared" si="5"/>
        <v>0.014443594396007843</v>
      </c>
      <c r="J38" s="43">
        <f t="shared" si="5"/>
        <v>0.0012499411578527188</v>
      </c>
      <c r="K38" s="43">
        <f t="shared" si="5"/>
        <v>0</v>
      </c>
      <c r="L38" s="43">
        <f t="shared" si="5"/>
        <v>0.010019430346780215</v>
      </c>
      <c r="M38" s="43">
        <f t="shared" si="5"/>
        <v>0.007563942756828272</v>
      </c>
      <c r="N38" s="43">
        <f t="shared" si="5"/>
        <v>0.12760957747319765</v>
      </c>
      <c r="O38" s="43">
        <f t="shared" si="5"/>
        <v>0.015771991750235276</v>
      </c>
      <c r="P38" s="43">
        <f t="shared" si="5"/>
        <v>0.00795737187816097</v>
      </c>
      <c r="Q38" s="50">
        <f t="shared" si="5"/>
        <v>0.004298634135028089</v>
      </c>
      <c r="R38" s="51">
        <f>SUM(B38:Q38)</f>
        <v>0.9999999999999997</v>
      </c>
    </row>
    <row r="39" spans="1:18" ht="15">
      <c r="A39" s="6" t="s">
        <v>21</v>
      </c>
      <c r="B39" s="49">
        <f t="shared" si="5"/>
        <v>0.04033014341714704</v>
      </c>
      <c r="C39" s="43">
        <f t="shared" si="5"/>
        <v>0.4318847088998008</v>
      </c>
      <c r="D39" s="43">
        <f t="shared" si="5"/>
        <v>0.06840269148595021</v>
      </c>
      <c r="E39" s="43">
        <f t="shared" si="5"/>
        <v>0.029707060002917545</v>
      </c>
      <c r="F39" s="43">
        <f t="shared" si="5"/>
        <v>0.0615260773859753</v>
      </c>
      <c r="G39" s="43">
        <f t="shared" si="5"/>
        <v>0.0065959010608620085</v>
      </c>
      <c r="H39" s="43">
        <f t="shared" si="5"/>
        <v>0.050962246973353574</v>
      </c>
      <c r="I39" s="43">
        <f t="shared" si="5"/>
        <v>0.02422841238969378</v>
      </c>
      <c r="J39" s="43">
        <f t="shared" si="5"/>
        <v>0.002754564736159292</v>
      </c>
      <c r="K39" s="43">
        <f t="shared" si="5"/>
        <v>0.002553633297636381</v>
      </c>
      <c r="L39" s="43">
        <f t="shared" si="5"/>
        <v>0.02042284559352068</v>
      </c>
      <c r="M39" s="43">
        <f t="shared" si="5"/>
        <v>0.025600096048960085</v>
      </c>
      <c r="N39" s="43">
        <f t="shared" si="5"/>
        <v>0.1966303859967584</v>
      </c>
      <c r="O39" s="43">
        <f t="shared" si="5"/>
        <v>0.012597716908753801</v>
      </c>
      <c r="P39" s="43">
        <f t="shared" si="5"/>
        <v>0.020739794720230968</v>
      </c>
      <c r="Q39" s="50">
        <f t="shared" si="5"/>
        <v>0.00506372108228018</v>
      </c>
      <c r="R39" s="51">
        <f>SUM(B39:Q39)</f>
        <v>1.0000000000000002</v>
      </c>
    </row>
    <row r="40" spans="1:18" ht="15">
      <c r="A40" s="18" t="s">
        <v>22</v>
      </c>
      <c r="B40" s="52">
        <f t="shared" si="5"/>
        <v>0.01251445496213111</v>
      </c>
      <c r="C40" s="53">
        <f t="shared" si="5"/>
        <v>0.17726186290293772</v>
      </c>
      <c r="D40" s="53">
        <f t="shared" si="5"/>
        <v>0.07845449511692215</v>
      </c>
      <c r="E40" s="53">
        <f t="shared" si="5"/>
        <v>0.05265492147057088</v>
      </c>
      <c r="F40" s="54">
        <f t="shared" si="5"/>
        <v>0.24120816189075925</v>
      </c>
      <c r="G40" s="53">
        <f t="shared" si="5"/>
        <v>0.008495438634094887</v>
      </c>
      <c r="H40" s="53">
        <f t="shared" si="5"/>
        <v>0.05207805258094077</v>
      </c>
      <c r="I40" s="53">
        <f t="shared" si="5"/>
        <v>0.013654821525119423</v>
      </c>
      <c r="J40" s="53">
        <f t="shared" si="5"/>
        <v>0.0008522457020445467</v>
      </c>
      <c r="K40" s="53">
        <f t="shared" si="5"/>
        <v>0.02458597897773866</v>
      </c>
      <c r="L40" s="53">
        <f t="shared" si="5"/>
        <v>0.0726780293406129</v>
      </c>
      <c r="M40" s="53">
        <f t="shared" si="5"/>
        <v>0.07736751307218268</v>
      </c>
      <c r="N40" s="53">
        <f t="shared" si="5"/>
        <v>0.1415619447056807</v>
      </c>
      <c r="O40" s="53">
        <f t="shared" si="5"/>
        <v>0.007634788884299694</v>
      </c>
      <c r="P40" s="53">
        <f t="shared" si="5"/>
        <v>0.028696963183547614</v>
      </c>
      <c r="Q40" s="55">
        <f t="shared" si="5"/>
        <v>0.010300327050417061</v>
      </c>
      <c r="R40" s="56">
        <f>SUM(B40:Q40)</f>
        <v>1.0000000000000002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</cp:lastModifiedBy>
  <dcterms:created xsi:type="dcterms:W3CDTF">2014-05-16T17:09:43Z</dcterms:created>
  <dcterms:modified xsi:type="dcterms:W3CDTF">2014-05-21T08:55:33Z</dcterms:modified>
  <cp:category/>
  <cp:version/>
  <cp:contentType/>
  <cp:contentStatus/>
</cp:coreProperties>
</file>